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<sst xmlns="http://schemas.openxmlformats.org/spreadsheetml/2006/main" count="48" uniqueCount="41">
  <si>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</si>
  <si>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</si>
  <si>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</si>
  <si>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</si>
  <si>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</si>
  <si>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</si>
  <si>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</si>
  <si>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</si>
  <si>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</si>
  <si>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</si>
  <si>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</si>
  <si>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</si>
  <si>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</si>
  <si>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</si>
  <si>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</si>
  <si>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</si>
  <si>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</si>
  <si>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</si>
  <si>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</si>
  <si>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</si>
  <si>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</si>
  <si>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</si>
  <si>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</si>
  <si>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</si>
  <si>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</si>
  <si>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</si>
  <si>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</si>
  <si>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</si>
  <si>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</si>
  <si>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</si>
  <si>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</si>
  <si>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</si>
  <si>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</si>
  <si>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Churchyard and cemetery</t>
  </si>
  <si>
    <t>Play areas and playing field</t>
  </si>
  <si>
    <t>Open spaces</t>
  </si>
  <si>
    <t>Piling</t>
  </si>
  <si>
    <t>Bus shelter</t>
  </si>
  <si>
    <t>Election</t>
  </si>
  <si>
    <t>Upton with Fishley Parish Council</t>
  </si>
  <si>
    <t>Norfolk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</si>
</sst>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38" borderId="0" xfId="0" applyFill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71" fontId="0" fillId="38" borderId="0" xfId="42" applyNumberFormat="1" applyFont="1" applyFill="1" applyAlignment="1">
      <alignment/>
    </xf>
    <xf numFmtId="171" fontId="0" fillId="0" borderId="0" xfId="42" applyNumberFormat="1" applyFont="1" applyAlignment="1">
      <alignment/>
    </xf>
    <xf numFmtId="171" fontId="0" fillId="0" borderId="13" xfId="42" applyNumberFormat="1" applyFont="1" applyBorder="1" applyAlignment="1">
      <alignment/>
    </xf>
    <xf numFmtId="171" fontId="47" fillId="0" borderId="14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5">
      <selection activeCell="L1" sqref="L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5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4" t="s">
        <v>40</v>
      </c>
      <c r="L3" s="9"/>
    </row>
    <row r="4" ht="13.5">
      <c r="A4" s="1" t="s">
        <v>29</v>
      </c>
    </row>
    <row r="5" spans="1:13" ht="99" customHeight="1">
      <c r="A5" s="45" t="s">
        <v>30</v>
      </c>
      <c r="B5" s="46"/>
      <c r="C5" s="46"/>
      <c r="D5" s="46"/>
      <c r="E5" s="46"/>
      <c r="F5" s="46"/>
      <c r="G5" s="46"/>
      <c r="H5" s="46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6" t="s">
        <v>31</v>
      </c>
      <c r="E8" s="27"/>
      <c r="F8" s="36" t="s">
        <v>32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27</v>
      </c>
    </row>
    <row r="9" spans="4:14" ht="13.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1" t="s">
        <v>2</v>
      </c>
      <c r="B11" s="41"/>
      <c r="C11" s="41"/>
      <c r="D11" s="8">
        <v>126750</v>
      </c>
      <c r="F11" s="8">
        <v>125730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2" t="s">
        <v>20</v>
      </c>
      <c r="B13" s="43"/>
      <c r="C13" s="44"/>
      <c r="D13" s="8">
        <v>9130</v>
      </c>
      <c r="F13" s="8">
        <v>9389</v>
      </c>
      <c r="G13" s="5">
        <f>F13-D13</f>
        <v>259</v>
      </c>
      <c r="H13" s="6">
        <f>IF((D13&gt;F13),(D13-F13)/D13,IF(D13&lt;F13,-(D13-F13)/D13,IF(D13=F13,0)))</f>
        <v>0.028368017524644032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0" t="s">
        <v>3</v>
      </c>
      <c r="B15" s="40"/>
      <c r="C15" s="40"/>
      <c r="D15" s="8">
        <v>37845</v>
      </c>
      <c r="F15" s="8">
        <v>33599</v>
      </c>
      <c r="G15" s="5">
        <f>F15-D15</f>
        <v>-4246</v>
      </c>
      <c r="H15" s="6">
        <f>IF((D15&gt;F15),(D15-F15)/D15,IF(D15&lt;F15,-(D15-F15)/D15,IF(D15=F15,0)))</f>
        <v>0.11219447747390672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0" t="s">
        <v>4</v>
      </c>
      <c r="B17" s="40"/>
      <c r="C17" s="40"/>
      <c r="D17" s="8">
        <v>8891</v>
      </c>
      <c r="F17" s="8">
        <v>8443</v>
      </c>
      <c r="G17" s="5">
        <f>F17-D17</f>
        <v>-448</v>
      </c>
      <c r="H17" s="6">
        <f>IF((D17&gt;F17),(D17-F17)/D17,IF(D17&lt;F17,-(D17-F17)/D17,IF(D17=F17,0)))</f>
        <v>0.050388032842199976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0" t="s">
        <v>7</v>
      </c>
      <c r="B19" s="40"/>
      <c r="C19" s="40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0" t="s">
        <v>21</v>
      </c>
      <c r="B21" s="40"/>
      <c r="C21" s="40"/>
      <c r="D21" s="8">
        <v>39104</v>
      </c>
      <c r="F21" s="8">
        <v>43067</v>
      </c>
      <c r="G21" s="5">
        <f>F21-D21</f>
        <v>3963</v>
      </c>
      <c r="H21" s="6">
        <f>IF((D21&gt;F21),(D21-F21)/D21,IF(D21&lt;F21,-(D21-F21)/D21,IF(D21=F21,0)))</f>
        <v>0.10134513093289689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125730</v>
      </c>
      <c r="F23" s="2">
        <f>F11+F13+F15-F17-F19-F21</f>
        <v>117208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0" t="s">
        <v>9</v>
      </c>
      <c r="B26" s="40"/>
      <c r="C26" s="40"/>
      <c r="D26" s="8">
        <v>237544</v>
      </c>
      <c r="F26" s="8">
        <v>239126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0" t="s">
        <v>8</v>
      </c>
      <c r="B28" s="40"/>
      <c r="C28" s="40"/>
      <c r="D28" s="8">
        <v>105305</v>
      </c>
      <c r="F28" s="8">
        <v>112581</v>
      </c>
      <c r="G28" s="5">
        <f>F28-D28</f>
        <v>7276</v>
      </c>
      <c r="H28" s="6">
        <f>IF((D28&gt;F28),(D28-F28)/D28,IF(D28&lt;F28,-(D28-F28)/D28,IF(D28=F28,0)))</f>
        <v>0.06909453492236836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0" t="s">
        <v>6</v>
      </c>
      <c r="B30" s="40"/>
      <c r="C30" s="40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19.28125" style="0" customWidth="1"/>
    <col min="4" max="4" width="12.28125" style="0" bestFit="1" customWidth="1"/>
    <col min="5" max="5" width="13.421875" style="0" bestFit="1" customWidth="1"/>
    <col min="6" max="6" width="13.57421875" style="0" bestFit="1" customWidth="1"/>
  </cols>
  <sheetData>
    <row r="1" ht="15.75" customHeight="1">
      <c r="A1" s="32" t="s">
        <v>22</v>
      </c>
    </row>
    <row r="2" ht="15.75" customHeight="1">
      <c r="A2" s="39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3" t="s">
        <v>33</v>
      </c>
      <c r="D7" s="49">
        <v>6702</v>
      </c>
      <c r="E7" s="50"/>
      <c r="F7" s="50"/>
    </row>
    <row r="8" spans="2:6" ht="15" customHeight="1">
      <c r="B8" s="33" t="s">
        <v>34</v>
      </c>
      <c r="D8" s="49">
        <v>43159</v>
      </c>
      <c r="E8" s="50"/>
      <c r="F8" s="50"/>
    </row>
    <row r="9" spans="2:6" ht="14.25">
      <c r="B9" s="33" t="s">
        <v>35</v>
      </c>
      <c r="D9" s="49">
        <v>7719</v>
      </c>
      <c r="E9" s="50"/>
      <c r="F9" s="50"/>
    </row>
    <row r="10" spans="2:6" ht="14.25">
      <c r="B10" s="33" t="s">
        <v>36</v>
      </c>
      <c r="D10" s="49">
        <v>43617</v>
      </c>
      <c r="E10" s="50"/>
      <c r="F10" s="50"/>
    </row>
    <row r="11" spans="2:6" ht="14.25">
      <c r="B11" s="33" t="s">
        <v>37</v>
      </c>
      <c r="D11" s="49">
        <v>4000</v>
      </c>
      <c r="E11" s="50"/>
      <c r="F11" s="50"/>
    </row>
    <row r="12" spans="2:6" ht="14.25">
      <c r="B12" s="33" t="s">
        <v>38</v>
      </c>
      <c r="D12" s="49">
        <v>900</v>
      </c>
      <c r="E12" s="50"/>
      <c r="F12" s="50"/>
    </row>
    <row r="13" spans="2:6" ht="14.25">
      <c r="B13" s="33"/>
      <c r="D13" s="49"/>
      <c r="E13" s="50"/>
      <c r="F13" s="50"/>
    </row>
    <row r="14" spans="4:6" ht="14.25">
      <c r="D14" s="50"/>
      <c r="E14" s="51">
        <f>SUM(D7:D13)</f>
        <v>106097</v>
      </c>
      <c r="F14" s="50"/>
    </row>
    <row r="15" spans="4:6" ht="14.25">
      <c r="D15" s="50"/>
      <c r="E15" s="50"/>
      <c r="F15" s="50"/>
    </row>
    <row r="16" spans="1:6" ht="14.25">
      <c r="A16" s="31" t="s">
        <v>25</v>
      </c>
      <c r="D16" s="49">
        <v>11111</v>
      </c>
      <c r="E16" s="50"/>
      <c r="F16" s="50"/>
    </row>
    <row r="17" spans="4:6" ht="14.25">
      <c r="D17" s="50"/>
      <c r="E17" s="51">
        <f>D16</f>
        <v>11111</v>
      </c>
      <c r="F17" s="50"/>
    </row>
    <row r="18" spans="1:6" ht="15" thickBot="1">
      <c r="A18" s="31" t="s">
        <v>26</v>
      </c>
      <c r="D18" s="50"/>
      <c r="E18" s="50"/>
      <c r="F18" s="52">
        <f>E14+E17</f>
        <v>117208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Pauline</cp:lastModifiedBy>
  <cp:lastPrinted>2023-04-06T13:54:01Z</cp:lastPrinted>
  <dcterms:created xsi:type="dcterms:W3CDTF">2012-07-11T10:01:28Z</dcterms:created>
  <dcterms:modified xsi:type="dcterms:W3CDTF">2023-05-15T11:15:13Z</dcterms:modified>
  <cp:category/>
  <cp:version/>
  <cp:contentType/>
  <cp:contentStatus/>
</cp:coreProperties>
</file>